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'0503721'!$D$25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'0503721'!$H$44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'0503721'!$C$34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'0503721'!$F$44</definedName>
    <definedName name="ID_125816569" localSheetId="0">'0503721'!$F$65</definedName>
    <definedName name="ID_125816572" localSheetId="0">'0503721'!$E$134</definedName>
    <definedName name="ID_125816576" localSheetId="0">'0503721'!$D$44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'0503721'!$F$28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'0503721'!$E$44</definedName>
    <definedName name="ID_125816909" localSheetId="0">'0503721'!$G$44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'0503721'!$H$34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'0503721'!$C$47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'0503721'!$H$96</definedName>
    <definedName name="ID_125817281" localSheetId="0">'0503721'!$C$28</definedName>
    <definedName name="ID_125817282" localSheetId="0">'0503721'!$D$28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'0503721'!$E$34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'0503721'!$G$47</definedName>
    <definedName name="ID_125817495" localSheetId="0">'0503721'!$H$47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'0503721'!$F$47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'0503721'!$F$34</definedName>
    <definedName name="ID_125817727" localSheetId="0">'0503721'!$H$65</definedName>
    <definedName name="ID_125817731" localSheetId="0">'0503721'!$C$44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'0503721'!$E$47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'0503721'!$C$25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'0503721'!$G$34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'0503721'!$D$47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'0503721'!$B$44</definedName>
    <definedName name="ID_584830940" localSheetId="0">'0503721'!$B$47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'0503721'!$I$39</definedName>
    <definedName name="ID_8608106417" localSheetId="0">'0503721'!$I$40</definedName>
    <definedName name="ID_8608106418" localSheetId="0">'0503721'!$I$41</definedName>
    <definedName name="ID_8608106419" localSheetId="0">'0503721'!$I$42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'0503721'!$B$35:$J$37</definedName>
    <definedName name="T_30200296447" localSheetId="0">'0503721'!$B$45:$J$45</definedName>
    <definedName name="T_30200296457" localSheetId="0">'0503721'!$B$87:$J$88</definedName>
    <definedName name="T_30200296467" localSheetId="0">'0503721'!$B$19:$J$19</definedName>
    <definedName name="T_30200296477" localSheetId="0">'0503721'!$B$26:$J$26</definedName>
    <definedName name="T_30200296487" localSheetId="0">'0503721'!$C$181:$H$190</definedName>
    <definedName name="T_30200296497" localSheetId="0">'0503721'!$B$29:$J$29</definedName>
    <definedName name="T_30200296507" localSheetId="0">'0503721'!$B$52:$J$53</definedName>
    <definedName name="T_30200296517" localSheetId="0">'0503721'!$B$75:$J$76</definedName>
    <definedName name="T_30200296527" localSheetId="0">'0503721'!$B$22:$J$23</definedName>
    <definedName name="T_30200296537" localSheetId="0">'0503721'!$B$108:$J$108</definedName>
    <definedName name="T_30200296547" localSheetId="0">'0503721'!$B$56:$J$60</definedName>
    <definedName name="T_30200296557" localSheetId="0">'0503721'!$B$32:$J$32</definedName>
    <definedName name="T_30200296567" localSheetId="0">'0503721'!$B$66:$J$66</definedName>
    <definedName name="T_30200296577" localSheetId="0">'0503721'!$B$72:$J$72</definedName>
    <definedName name="T_30200296587" localSheetId="0">'0503721'!$B$48:$J$48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2007170" localSheetId="0">'0503721'!$B$35:$J$35</definedName>
    <definedName name="TR_30200296437_2362007171" localSheetId="0">'0503721'!$B$36:$J$36</definedName>
    <definedName name="TR_30200296437_2362007172" localSheetId="0">'0503721'!$B$37:$J$37</definedName>
    <definedName name="TR_30200296447" localSheetId="0">'0503721'!$B$45:$J$45</definedName>
    <definedName name="TR_30200296457_2362007198" localSheetId="0">'0503721'!$B$87:$J$87</definedName>
    <definedName name="TR_30200296457_2362007200" localSheetId="0">'0503721'!$B$88:$J$88</definedName>
    <definedName name="TR_30200296467" localSheetId="0">'0503721'!$B$19:$J$19</definedName>
    <definedName name="TR_30200296477" localSheetId="0">'0503721'!$B$26:$J$26</definedName>
    <definedName name="TR_30200296487" localSheetId="0">'0503721'!$C$181:$H$190</definedName>
    <definedName name="TR_30200296497_2362007167" localSheetId="0">'0503721'!$B$29:$J$29</definedName>
    <definedName name="TR_30200296507_2362007177" localSheetId="0">'0503721'!$B$52:$J$52</definedName>
    <definedName name="TR_30200296507_2362007178" localSheetId="0">'0503721'!$B$53:$J$53</definedName>
    <definedName name="TR_30200296517_2362007192" localSheetId="0">'0503721'!$B$75:$J$75</definedName>
    <definedName name="TR_30200296517_2362007193" localSheetId="0">'0503721'!$B$76:$J$76</definedName>
    <definedName name="TR_30200296527_2362007160" localSheetId="0">'0503721'!$B$22:$J$22</definedName>
    <definedName name="TR_30200296527_2362007162" localSheetId="0">'0503721'!$B$23:$J$23</definedName>
    <definedName name="TR_30200296537" localSheetId="0">'0503721'!$B$108:$J$108</definedName>
    <definedName name="TR_30200296547_2362007180" localSheetId="0">'0503721'!$B$56:$J$56</definedName>
    <definedName name="TR_30200296547_2362007182" localSheetId="0">'0503721'!$B$57:$J$57</definedName>
    <definedName name="TR_30200296547_2362007183" localSheetId="0">'0503721'!$B$58:$J$58</definedName>
    <definedName name="TR_30200296547_2362007184" localSheetId="0">'0503721'!$B$59:$J$59</definedName>
    <definedName name="TR_30200296547_2362007185" localSheetId="0">'0503721'!$B$60:$J$60</definedName>
    <definedName name="TR_30200296557" localSheetId="0">'0503721'!$B$32:$J$32</definedName>
    <definedName name="TR_30200296567_2362007187" localSheetId="0">'0503721'!$B$66:$J$66</definedName>
    <definedName name="TR_30200296577_2362007190" localSheetId="0">'0503721'!$B$72:$J$72</definedName>
    <definedName name="TR_30200296587_2362007175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G154"/>
  <c r="F154"/>
  <c r="F153" s="1"/>
  <c r="E154"/>
  <c r="G153"/>
  <c r="E153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H129" s="1"/>
  <c r="G130"/>
  <c r="G129" s="1"/>
  <c r="G128" s="1"/>
  <c r="F130"/>
  <c r="E130"/>
  <c r="F129"/>
  <c r="E129"/>
  <c r="E128" s="1"/>
  <c r="E90" s="1"/>
  <c r="H127"/>
  <c r="H126"/>
  <c r="H125"/>
  <c r="H124"/>
  <c r="G124"/>
  <c r="F124"/>
  <c r="E124"/>
  <c r="H123"/>
  <c r="H116" s="1"/>
  <c r="H122"/>
  <c r="G116"/>
  <c r="F116"/>
  <c r="E116"/>
  <c r="H115"/>
  <c r="H113" s="1"/>
  <c r="H114"/>
  <c r="G113"/>
  <c r="F113"/>
  <c r="E113"/>
  <c r="H112"/>
  <c r="H110" s="1"/>
  <c r="H111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G94"/>
  <c r="G93" s="1"/>
  <c r="G90" s="1"/>
  <c r="F94"/>
  <c r="F93" s="1"/>
  <c r="E94"/>
  <c r="E93"/>
  <c r="H92"/>
  <c r="H88"/>
  <c r="H87"/>
  <c r="H86"/>
  <c r="G86"/>
  <c r="G50" s="1"/>
  <c r="F86"/>
  <c r="E86"/>
  <c r="H79"/>
  <c r="H78" s="1"/>
  <c r="G78"/>
  <c r="F78"/>
  <c r="E78"/>
  <c r="H76"/>
  <c r="H75"/>
  <c r="H74" s="1"/>
  <c r="G74"/>
  <c r="F74"/>
  <c r="E74"/>
  <c r="H72"/>
  <c r="H71" s="1"/>
  <c r="G71"/>
  <c r="F71"/>
  <c r="E71"/>
  <c r="H69"/>
  <c r="H68"/>
  <c r="G68"/>
  <c r="F68"/>
  <c r="E68"/>
  <c r="H66"/>
  <c r="H65" s="1"/>
  <c r="G65"/>
  <c r="F65"/>
  <c r="E65"/>
  <c r="H63"/>
  <c r="H62"/>
  <c r="G62"/>
  <c r="F62"/>
  <c r="E62"/>
  <c r="H60"/>
  <c r="H59"/>
  <c r="H58"/>
  <c r="H57"/>
  <c r="H56"/>
  <c r="H55" s="1"/>
  <c r="G55"/>
  <c r="F55"/>
  <c r="E55"/>
  <c r="H53"/>
  <c r="H52"/>
  <c r="H51" s="1"/>
  <c r="G51"/>
  <c r="F51"/>
  <c r="F50" s="1"/>
  <c r="E51"/>
  <c r="E50" s="1"/>
  <c r="H48"/>
  <c r="H47"/>
  <c r="G47"/>
  <c r="F47"/>
  <c r="E47"/>
  <c r="H45"/>
  <c r="H44"/>
  <c r="G44"/>
  <c r="F44"/>
  <c r="E44"/>
  <c r="H37"/>
  <c r="H36"/>
  <c r="H35"/>
  <c r="H34"/>
  <c r="G34"/>
  <c r="F34"/>
  <c r="E34"/>
  <c r="H32"/>
  <c r="H31"/>
  <c r="G31"/>
  <c r="F31"/>
  <c r="E31"/>
  <c r="H29"/>
  <c r="H28" s="1"/>
  <c r="G28"/>
  <c r="F28"/>
  <c r="F17" s="1"/>
  <c r="E28"/>
  <c r="H26"/>
  <c r="H25" s="1"/>
  <c r="G25"/>
  <c r="F25"/>
  <c r="E25"/>
  <c r="H23"/>
  <c r="H22"/>
  <c r="H21" s="1"/>
  <c r="G21"/>
  <c r="F21"/>
  <c r="E21"/>
  <c r="H19"/>
  <c r="H18"/>
  <c r="G18"/>
  <c r="G17" s="1"/>
  <c r="G91" s="1"/>
  <c r="F18"/>
  <c r="E18"/>
  <c r="E17" s="1"/>
  <c r="E91" s="1"/>
  <c r="H17" l="1"/>
  <c r="F91"/>
  <c r="H50"/>
  <c r="H93"/>
  <c r="F128"/>
  <c r="F90" s="1"/>
  <c r="H153"/>
  <c r="H128" s="1"/>
  <c r="H91" l="1"/>
  <c r="H90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<sst xmlns="http://schemas.openxmlformats.org/spreadsheetml/2006/main" count="456" uniqueCount="330">
  <si>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</si>
  <si>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</si>
  <si>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</si>
  <si>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</si>
  <si>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</si>
  <si>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</si>
  <si>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</si>
  <si>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</si>
  <si>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</si>
  <si>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</si>
  <si>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</si>
  <si>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</si>
  <si>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</si>
  <si>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</si>
  <si>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>по ОКПО</t>
  </si>
  <si>
    <t>41897255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</si>
  <si>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</si>
  <si>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</si>
  <si>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</si>
  <si>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</si>
  <si>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</si>
  <si>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</si>
  <si>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</si>
  <si>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</si>
  <si>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</si>
  <si>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</si>
  <si>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</si>
  <si>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</si>
  <si>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</si>
  <si>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</si>
  <si>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</si>
  <si>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</si>
  <si>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</si>
  <si>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</si>
  <si>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</si>
  <si>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</si>
  <si>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</si>
  <si>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</si>
  <si>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</si>
  <si>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</si>
  <si>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</si>
  <si>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</si>
  <si>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</si>
  <si>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</si>
  <si>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</si>
  <si>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</si>
  <si>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</si>
  <si>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</si>
  <si>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</si>
  <si>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</si>
  <si>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</si>
  <si>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</si>
  <si>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</si>
  <si>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</si>
  <si>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</si>
  <si>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</si>
  <si>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</si>
  <si>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</si>
  <si>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</si>
  <si>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</si>
  <si>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</si>
  <si>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</si>
  <si>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</si>
  <si>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</si>
  <si>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</si>
  <si>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</si>
  <si>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</si>
  <si>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</si>
  <si>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</si>
  <si>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</si>
  <si>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</si>
  <si>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</si>
  <si>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</si>
  <si>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</si>
  <si>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</si>
  <si>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</si>
  <si>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</si>
  <si>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</si>
  <si>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</si>
  <si>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</si>
  <si>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</si>
  <si>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</si>
  <si>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</si>
  <si>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</si>
  <si>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</si>
  <si>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</si>
  <si>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</si>
  <si>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</si>
  <si>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</si>
  <si>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</si>
  <si>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</si>
  <si>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</si>
  <si>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</si>
  <si>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</si>
  <si>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</si>
  <si>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</si>
  <si>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</si>
  <si>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</si>
  <si>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</si>
  <si>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</si>
  <si>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</si>
  <si>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</si>
  <si>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</si>
  <si>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</si>
  <si>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</si>
  <si>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</si>
  <si>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</si>
  <si>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</si>
  <si>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</si>
  <si>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</si>
  <si>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</si>
  <si>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</si>
  <si>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</si>
  <si>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</si>
  <si>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</si>
  <si>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</si>
  <si>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</si>
  <si>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</si>
  <si>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</si>
  <si>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</si>
  <si>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</si>
  <si>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</si>
  <si>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</si>
  <si>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</si>
  <si>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</si>
  <si>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</si>
  <si>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</si>
  <si>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</si>
  <si>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</si>
  <si>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</si>
  <si>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</si>
  <si>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</si>
  <si>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</si>
  <si>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</si>
  <si>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</si>
  <si>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</si>
  <si>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</si>
  <si>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</si>
  <si>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</si>
  <si>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</si>
  <si>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</si>
  <si>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</si>
  <si>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</si>
  <si>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</si>
  <si>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</si>
  <si>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</si>
  <si>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</si>
  <si>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</si>
  <si>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</si>
  <si>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</si>
  <si>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</si>
  <si>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</si>
  <si>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</si>
  <si>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</si>
  <si>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</si>
  <si>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</si>
  <si>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</si>
  <si>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</si>
  <si>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</si>
  <si>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</si>
  <si>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</si>
  <si>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</si>
  <si>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</si>
  <si>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</si>
  <si>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</si>
  <si>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</si>
  <si>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</si>
  <si>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</si>
  <si>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</si>
  <si>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</si>
  <si>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</si>
  <si>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</si>
  <si>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</si>
  <si>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</si>
  <si>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</si>
  <si>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</si>
  <si>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</si>
  <si>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</si>
  <si>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</si>
  <si>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</si>
  <si>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</si>
  <si>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</si>
  <si>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</si>
  <si>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</si>
  <si>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</si>
  <si>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</si>
  <si>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</si>
  <si>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</si>
  <si>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</si>
  <si>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</si>
  <si>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</si>
  <si>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</si>
  <si>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</si>
  <si>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</si>
  <si>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</si>
  <si>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</si>
  <si>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</si>
  <si>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</si>
  <si>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</si>
  <si>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</si>
  <si>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</si>
  <si>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</si>
  <si>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</si>
  <si>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</si>
  <si>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</si>
  <si>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</si>
  <si>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</si>
  <si>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</si>
  <si>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</si>
  <si>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</si>
  <si>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</si>
  <si>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</si>
  <si>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</si>
  <si>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</si>
  <si>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</si>
  <si>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</si>
  <si>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</si>
  <si>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</si>
  <si>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</si>
  <si>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</si>
  <si>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</si>
  <si>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</si>
  <si>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</si>
  <si>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</si>
  <si>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</si>
  <si>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</si>
  <si>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</si>
  <si>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</si>
  <si>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</si>
  <si>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</si>
  <si>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</si>
  <si>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</si>
  <si>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</si>
  <si>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</si>
  <si>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</si>
  <si>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</si>
  <si>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</si>
  <si>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</si>
  <si>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</si>
  <si>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</si>
  <si>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</si>
  <si>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</si>
  <si>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</si>
  <si>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</si>
  <si>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</si>
  <si>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</si>
  <si>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</si>
  <si>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</si>
  <si>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</si>
  <si>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</si>
  <si>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</si>
  <si>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</si>
  <si>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</si>
  <si>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</si>
  <si>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</si>
  <si>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</si>
  <si>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</si>
  <si>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</si>
  <si>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</si>
  <si>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</si>
  <si>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</si>
  <si>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</si>
  <si>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</si>
  <si>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</si>
  <si>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</si>
  <si>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</si>
  <si>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</si>
  <si>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</si>
  <si>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</si>
  <si>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</si>
  <si>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</si>
  <si>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</si>
  <si>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</si>
  <si>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</si>
  <si>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</si>
  <si>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</si>
  <si>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</si>
  <si>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</si>
  <si>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</si>
  <si>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</si>
  <si>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</si>
  <si>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</si>
  <si>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</si>
  <si>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</si>
  <si>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</si>
  <si>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</si>
  <si>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</si>
  <si>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</si>
  <si>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</si>
  <si>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</si>
  <si>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</si>
  <si>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</si>
  <si>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</si>
  <si>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</si>
  <si>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</si>
  <si>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</si>
  <si>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</si>
  <si>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</si>
  <si>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</si>
  <si>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Измайлова Л.В.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</si>
  <si>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</si>
  <si>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</si>
  <si>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</si>
  <si>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</si>
  <si>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</si>
  <si>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</si>
  <si>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</si>
  <si>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</si>
  <si>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</si>
  <si>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</si>
  <si>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</si>
  <si>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</si>
  <si>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</si>
  <si>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</si>
  <si>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</si>
  <si>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</si>
  <si>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</si>
  <si>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</si>
  <si>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</si>
  <si>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</si>
  <si>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</si>
  <si>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</si>
  <si>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</si>
  <si>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</si>
  <si>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</si>
  <si>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</si>
  <si>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</si>
  <si>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</si>
  <si>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</si>
  <si>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Солодовченко 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</si>
</sst>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4894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56" zoomScaleNormal="100" workbookViewId="0">
      <selection activeCell="B160" sqref="B160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3128033118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E18+E21+E25+E28+E31+E34+E44+E47</f>
        <v>832671.05</v>
      </c>
      <c r="F17" s="40">
        <f>F18+F21+F25+F28+F31+F34+F44+F47</f>
        <v>35169135.509999998</v>
      </c>
      <c r="G17" s="40">
        <f>G18+G21+G25+G28+G31+G34+G44+G47</f>
        <v>4694746.13</v>
      </c>
      <c r="H17" s="41">
        <f>H18+H21+H25+H28+H31+H34+H44+H47</f>
        <v>40696552.690000005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35168465.609999999</v>
      </c>
      <c r="G21" s="45">
        <f>SUM(G22:G24)</f>
        <v>4686243.5</v>
      </c>
      <c r="H21" s="46">
        <f>SUM(H22:H24)</f>
        <v>39854709.109999999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35168465.609999999</v>
      </c>
      <c r="G22" s="62">
        <v>4679831.84</v>
      </c>
      <c r="H22" s="59">
        <f>SUM(E22:G22)</f>
        <v>39848297.450000003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6411.66</v>
      </c>
      <c r="H23" s="59">
        <f>SUM(E23:G23)</f>
        <v>6411.66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638886.5</v>
      </c>
      <c r="F28" s="45">
        <f>SUM(F29:F30)</f>
        <v>0</v>
      </c>
      <c r="G28" s="45">
        <f>SUM(G29:G30)</f>
        <v>0</v>
      </c>
      <c r="H28" s="46">
        <f>SUM(H29:H30)</f>
        <v>638886.5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638886.5</v>
      </c>
      <c r="F29" s="57">
        <v>0</v>
      </c>
      <c r="G29" s="62">
        <v>0</v>
      </c>
      <c r="H29" s="59">
        <f>SUM(E29:G29)</f>
        <v>638886.5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SUM(E35:E38)</f>
        <v>0</v>
      </c>
      <c r="F34" s="45">
        <f>SUM(F35:F38)</f>
        <v>0</v>
      </c>
      <c r="G34" s="45">
        <f>SUM(G35:G38)</f>
        <v>8418.6299999999992</v>
      </c>
      <c r="H34" s="46">
        <f>SUM(H35:H38)</f>
        <v>8418.6299999998882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>
        <v>0</v>
      </c>
      <c r="F35" s="64">
        <v>2230086.44</v>
      </c>
      <c r="G35" s="64">
        <v>0</v>
      </c>
      <c r="H35" s="59">
        <f>SUM(E35:G35)</f>
        <v>2230086.44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>
        <v>0</v>
      </c>
      <c r="F36" s="64">
        <v>0</v>
      </c>
      <c r="G36" s="64">
        <v>8418.6299999999992</v>
      </c>
      <c r="H36" s="59">
        <f t="shared" ref="H36:H37" si="0">SUM(E36:G36)</f>
        <v>8418.6299999999992</v>
      </c>
    </row>
    <row r="37" spans="2:10" s="6" customFormat="1" ht="11.25">
      <c r="B37" s="60" t="s">
        <v>95</v>
      </c>
      <c r="C37" s="55" t="s">
        <v>89</v>
      </c>
      <c r="D37" s="61" t="s">
        <v>96</v>
      </c>
      <c r="E37" s="62">
        <v>0</v>
      </c>
      <c r="F37" s="64">
        <v>-2230086.44</v>
      </c>
      <c r="G37" s="64">
        <v>0</v>
      </c>
      <c r="H37" s="59">
        <f t="shared" si="0"/>
        <v>-2230086.44</v>
      </c>
    </row>
    <row r="38" spans="2:10" s="6" customFormat="1" ht="0.75" customHeight="1" thickBot="1">
      <c r="B38" s="65"/>
      <c r="C38" s="66"/>
      <c r="D38" s="67"/>
      <c r="E38" s="68"/>
      <c r="F38" s="68"/>
      <c r="G38" s="68"/>
      <c r="H38" s="69"/>
    </row>
    <row r="39" spans="2:10" s="6" customFormat="1" ht="12.2" customHeight="1">
      <c r="B39" s="70"/>
      <c r="C39" s="70"/>
      <c r="D39" s="70"/>
      <c r="E39" s="70"/>
      <c r="F39" s="70"/>
      <c r="G39" s="70"/>
      <c r="H39" s="70" t="s">
        <v>97</v>
      </c>
      <c r="J39" s="71" t="s">
        <v>98</v>
      </c>
    </row>
    <row r="40" spans="2:10" s="6" customFormat="1" ht="12.2" customHeight="1">
      <c r="B40" s="21"/>
      <c r="C40" s="22" t="s">
        <v>41</v>
      </c>
      <c r="D40" s="193" t="s">
        <v>42</v>
      </c>
      <c r="E40" s="23" t="s">
        <v>43</v>
      </c>
      <c r="F40" s="23" t="s">
        <v>44</v>
      </c>
      <c r="G40" s="24" t="s">
        <v>45</v>
      </c>
      <c r="H40" s="72"/>
      <c r="J40" s="71" t="s">
        <v>99</v>
      </c>
    </row>
    <row r="41" spans="2:10" s="6" customFormat="1" ht="12.2" customHeight="1">
      <c r="B41" s="26" t="s">
        <v>47</v>
      </c>
      <c r="C41" s="27" t="s">
        <v>48</v>
      </c>
      <c r="D41" s="194"/>
      <c r="E41" s="28" t="s">
        <v>49</v>
      </c>
      <c r="F41" s="28" t="s">
        <v>50</v>
      </c>
      <c r="G41" s="29" t="s">
        <v>51</v>
      </c>
      <c r="H41" s="73" t="s">
        <v>52</v>
      </c>
      <c r="J41" s="71" t="s">
        <v>100</v>
      </c>
    </row>
    <row r="42" spans="2:10" s="6" customFormat="1" ht="12.2" customHeight="1">
      <c r="B42" s="31"/>
      <c r="C42" s="27" t="s">
        <v>55</v>
      </c>
      <c r="D42" s="195"/>
      <c r="E42" s="32" t="s">
        <v>56</v>
      </c>
      <c r="F42" s="28" t="s">
        <v>57</v>
      </c>
      <c r="G42" s="29" t="s">
        <v>58</v>
      </c>
      <c r="H42" s="73"/>
      <c r="J42" s="71" t="s">
        <v>101</v>
      </c>
    </row>
    <row r="43" spans="2:10" s="6" customFormat="1" ht="12.2" customHeight="1" thickBot="1">
      <c r="B43" s="33">
        <v>1</v>
      </c>
      <c r="C43" s="34">
        <v>2</v>
      </c>
      <c r="D43" s="34">
        <v>3</v>
      </c>
      <c r="E43" s="35">
        <v>4</v>
      </c>
      <c r="F43" s="35">
        <v>5</v>
      </c>
      <c r="G43" s="24" t="s">
        <v>61</v>
      </c>
      <c r="H43" s="72" t="s">
        <v>62</v>
      </c>
    </row>
    <row r="44" spans="2:10" s="6" customFormat="1" ht="12">
      <c r="B44" s="74" t="s">
        <v>102</v>
      </c>
      <c r="C44" s="38" t="s">
        <v>66</v>
      </c>
      <c r="D44" s="39" t="s">
        <v>103</v>
      </c>
      <c r="E44" s="75">
        <f>SUM(E45:E46)</f>
        <v>0</v>
      </c>
      <c r="F44" s="75">
        <f>SUM(F45:F46)</f>
        <v>0</v>
      </c>
      <c r="G44" s="75">
        <f>SUM(G45:G46)</f>
        <v>0</v>
      </c>
      <c r="H44" s="76">
        <f>SUM(H45:H46)</f>
        <v>0</v>
      </c>
    </row>
    <row r="45" spans="2:10" s="6" customFormat="1" ht="11.25">
      <c r="B45" s="77"/>
      <c r="C45" s="78"/>
      <c r="D45" s="79"/>
      <c r="E45" s="80"/>
      <c r="F45" s="80"/>
      <c r="G45" s="80"/>
      <c r="H45" s="81">
        <f>SUM(E45:G45)</f>
        <v>0</v>
      </c>
      <c r="I45" s="53"/>
      <c r="J45" s="53"/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4">
      <c r="B47" s="42" t="s">
        <v>104</v>
      </c>
      <c r="C47" s="43" t="s">
        <v>105</v>
      </c>
      <c r="D47" s="44" t="s">
        <v>106</v>
      </c>
      <c r="E47" s="88">
        <f>SUM(E48:E49)</f>
        <v>193784.55</v>
      </c>
      <c r="F47" s="88">
        <f>SUM(F48:F49)</f>
        <v>669.9</v>
      </c>
      <c r="G47" s="88">
        <f>SUM(G48:G49)</f>
        <v>84</v>
      </c>
      <c r="H47" s="89">
        <f>SUM(H48:H49)</f>
        <v>194538.44999999998</v>
      </c>
    </row>
    <row r="48" spans="2:10" s="6" customFormat="1" ht="22.5">
      <c r="B48" s="90" t="s">
        <v>107</v>
      </c>
      <c r="C48" s="83" t="s">
        <v>105</v>
      </c>
      <c r="D48" s="91" t="s">
        <v>108</v>
      </c>
      <c r="E48" s="92">
        <v>193784.55</v>
      </c>
      <c r="F48" s="92">
        <v>669.9</v>
      </c>
      <c r="G48" s="92">
        <v>84</v>
      </c>
      <c r="H48" s="87">
        <f>SUM(E48:G48)</f>
        <v>194538.44999999998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82</v>
      </c>
      <c r="D50" s="44" t="s">
        <v>110</v>
      </c>
      <c r="E50" s="94">
        <f>E51+E55+E62+E65+E68+E71+E74+E78+E86</f>
        <v>653695.55000000005</v>
      </c>
      <c r="F50" s="94">
        <f>F51+F55+F62+F65+F68+F71+F74+F78+F86</f>
        <v>35501749.759999998</v>
      </c>
      <c r="G50" s="94">
        <f>G51+G55+G62+G65+G68+G71+G74+G78+G86</f>
        <v>4735792.74</v>
      </c>
      <c r="H50" s="95">
        <f>H51+H55+H62+H65+H68+H71+H74+H78+H86</f>
        <v>40891238.049999997</v>
      </c>
    </row>
    <row r="51" spans="2:10" s="6" customFormat="1" ht="12">
      <c r="B51" s="42" t="s">
        <v>111</v>
      </c>
      <c r="C51" s="43" t="s">
        <v>87</v>
      </c>
      <c r="D51" s="44" t="s">
        <v>112</v>
      </c>
      <c r="E51" s="88">
        <f>SUM(E52:E54)</f>
        <v>0</v>
      </c>
      <c r="F51" s="88">
        <f>SUM(F52:F54)</f>
        <v>30220260.979999997</v>
      </c>
      <c r="G51" s="88">
        <f>SUM(G52:G54)</f>
        <v>154191.41</v>
      </c>
      <c r="H51" s="89">
        <f>SUM(H52:H54)</f>
        <v>30374452.389999997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23210005.329999998</v>
      </c>
      <c r="G52" s="96">
        <v>118426.61</v>
      </c>
      <c r="H52" s="87">
        <f>SUM(E52:G52)</f>
        <v>23328431.939999998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0</v>
      </c>
      <c r="F53" s="96">
        <v>7010255.6500000004</v>
      </c>
      <c r="G53" s="96">
        <v>35764.800000000003</v>
      </c>
      <c r="H53" s="87">
        <f>SUM(E53:G53)</f>
        <v>7046020.4500000002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117</v>
      </c>
      <c r="C55" s="43" t="s">
        <v>90</v>
      </c>
      <c r="D55" s="44" t="s">
        <v>118</v>
      </c>
      <c r="E55" s="88">
        <f>SUM(E56:E61)</f>
        <v>0</v>
      </c>
      <c r="F55" s="88">
        <f>SUM(F56:F61)</f>
        <v>4162445.49</v>
      </c>
      <c r="G55" s="88">
        <f>SUM(G56:G61)</f>
        <v>55631.03</v>
      </c>
      <c r="H55" s="89">
        <f>SUM(H56:H61)</f>
        <v>4218076.5200000005</v>
      </c>
    </row>
    <row r="56" spans="2:10" s="6" customFormat="1" ht="11.25">
      <c r="B56" s="90" t="s">
        <v>119</v>
      </c>
      <c r="C56" s="83" t="s">
        <v>90</v>
      </c>
      <c r="D56" s="91" t="s">
        <v>120</v>
      </c>
      <c r="E56" s="96">
        <v>0</v>
      </c>
      <c r="F56" s="96">
        <v>4442.3999999999996</v>
      </c>
      <c r="G56" s="96">
        <v>0</v>
      </c>
      <c r="H56" s="87">
        <f>SUM(E56:G56)</f>
        <v>4442.3999999999996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4500</v>
      </c>
      <c r="G57" s="96">
        <v>6250</v>
      </c>
      <c r="H57" s="87">
        <f t="shared" ref="H57:H60" si="1">SUM(E57:G57)</f>
        <v>10750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2436924.39</v>
      </c>
      <c r="G58" s="96">
        <v>2534.23</v>
      </c>
      <c r="H58" s="87">
        <f t="shared" si="1"/>
        <v>2439458.62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397726.7</v>
      </c>
      <c r="G59" s="96">
        <v>28680</v>
      </c>
      <c r="H59" s="87">
        <f t="shared" si="1"/>
        <v>426406.7</v>
      </c>
    </row>
    <row r="60" spans="2:10" s="6" customFormat="1" ht="11.25">
      <c r="B60" s="90" t="s">
        <v>127</v>
      </c>
      <c r="C60" s="83" t="s">
        <v>90</v>
      </c>
      <c r="D60" s="91" t="s">
        <v>128</v>
      </c>
      <c r="E60" s="96">
        <v>0</v>
      </c>
      <c r="F60" s="96">
        <v>1318852</v>
      </c>
      <c r="G60" s="96">
        <v>18166.8</v>
      </c>
      <c r="H60" s="87">
        <f t="shared" si="1"/>
        <v>1337018.8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129</v>
      </c>
      <c r="C62" s="43" t="s">
        <v>106</v>
      </c>
      <c r="D62" s="44" t="s">
        <v>130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131</v>
      </c>
      <c r="C65" s="43" t="s">
        <v>112</v>
      </c>
      <c r="D65" s="44" t="s">
        <v>132</v>
      </c>
      <c r="E65" s="88">
        <f>SUM(E66:E67)</f>
        <v>0</v>
      </c>
      <c r="F65" s="88">
        <f>SUM(F66:F67)</f>
        <v>0</v>
      </c>
      <c r="G65" s="88">
        <f>SUM(G66:G67)</f>
        <v>2357.7199999999998</v>
      </c>
      <c r="H65" s="89">
        <f>SUM(H66:H67)</f>
        <v>2357.7199999999998</v>
      </c>
    </row>
    <row r="66" spans="2:10" s="6" customFormat="1" ht="22.5">
      <c r="B66" s="90" t="s">
        <v>133</v>
      </c>
      <c r="C66" s="83" t="s">
        <v>112</v>
      </c>
      <c r="D66" s="91" t="s">
        <v>134</v>
      </c>
      <c r="E66" s="96">
        <v>0</v>
      </c>
      <c r="F66" s="96">
        <v>0</v>
      </c>
      <c r="G66" s="96">
        <v>2357.7199999999998</v>
      </c>
      <c r="H66" s="87">
        <f>SUM(E66:G66)</f>
        <v>2357.7199999999998</v>
      </c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135</v>
      </c>
      <c r="C68" s="43" t="s">
        <v>130</v>
      </c>
      <c r="D68" s="44" t="s">
        <v>136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137</v>
      </c>
      <c r="C71" s="43" t="s">
        <v>132</v>
      </c>
      <c r="D71" s="44" t="s">
        <v>138</v>
      </c>
      <c r="E71" s="88">
        <f>SUM(E72:E73)</f>
        <v>0</v>
      </c>
      <c r="F71" s="88">
        <f>SUM(F72:F73)</f>
        <v>80218.13</v>
      </c>
      <c r="G71" s="88">
        <f>SUM(G72:G73)</f>
        <v>0</v>
      </c>
      <c r="H71" s="88">
        <f>SUM(H72:H73)</f>
        <v>80218.13</v>
      </c>
    </row>
    <row r="72" spans="2:10" s="6" customFormat="1" ht="11.25">
      <c r="B72" s="90" t="s">
        <v>139</v>
      </c>
      <c r="C72" s="83" t="s">
        <v>132</v>
      </c>
      <c r="D72" s="91" t="s">
        <v>140</v>
      </c>
      <c r="E72" s="96">
        <v>0</v>
      </c>
      <c r="F72" s="96">
        <v>80218.13</v>
      </c>
      <c r="G72" s="96">
        <v>0</v>
      </c>
      <c r="H72" s="87">
        <f>SUM(E72:G72)</f>
        <v>80218.13</v>
      </c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141</v>
      </c>
      <c r="C74" s="43" t="s">
        <v>136</v>
      </c>
      <c r="D74" s="44" t="s">
        <v>142</v>
      </c>
      <c r="E74" s="88">
        <f>SUM(E75:E77)</f>
        <v>653695.55000000005</v>
      </c>
      <c r="F74" s="88">
        <f>SUM(F75:F77)</f>
        <v>365724.15999999997</v>
      </c>
      <c r="G74" s="88">
        <f>SUM(G75:G77)</f>
        <v>4523611.6399999997</v>
      </c>
      <c r="H74" s="89">
        <f>SUM(H75:H77)</f>
        <v>5543031.3499999996</v>
      </c>
    </row>
    <row r="75" spans="2:10" s="6" customFormat="1" ht="11.25">
      <c r="B75" s="90" t="s">
        <v>143</v>
      </c>
      <c r="C75" s="83" t="s">
        <v>136</v>
      </c>
      <c r="D75" s="91" t="s">
        <v>144</v>
      </c>
      <c r="E75" s="96">
        <v>0</v>
      </c>
      <c r="F75" s="96">
        <v>362244.16</v>
      </c>
      <c r="G75" s="96">
        <v>75657</v>
      </c>
      <c r="H75" s="87">
        <f>SUM(E75:G75)</f>
        <v>437901.16</v>
      </c>
    </row>
    <row r="76" spans="2:10" s="6" customFormat="1" ht="11.25">
      <c r="B76" s="90" t="s">
        <v>145</v>
      </c>
      <c r="C76" s="83" t="s">
        <v>136</v>
      </c>
      <c r="D76" s="91" t="s">
        <v>146</v>
      </c>
      <c r="E76" s="96">
        <v>653695.55000000005</v>
      </c>
      <c r="F76" s="96">
        <v>3480</v>
      </c>
      <c r="G76" s="96">
        <v>4447954.6399999997</v>
      </c>
      <c r="H76" s="87">
        <f>SUM(E76:G76)</f>
        <v>5105130.1899999995</v>
      </c>
    </row>
    <row r="77" spans="2:10" s="6" customFormat="1" ht="12.2" hidden="1" customHeight="1">
      <c r="B77" s="82"/>
      <c r="C77" s="83"/>
      <c r="D77" s="84"/>
      <c r="E77" s="85"/>
      <c r="F77" s="85"/>
      <c r="G77" s="85"/>
      <c r="H77" s="87"/>
    </row>
    <row r="78" spans="2:10" s="6" customFormat="1" ht="25.5" customHeight="1">
      <c r="B78" s="42" t="s">
        <v>147</v>
      </c>
      <c r="C78" s="43" t="s">
        <v>138</v>
      </c>
      <c r="D78" s="44" t="s">
        <v>148</v>
      </c>
      <c r="E78" s="88">
        <f>SUM(E79:E80)</f>
        <v>0</v>
      </c>
      <c r="F78" s="88">
        <f>SUM(F79:F80)</f>
        <v>0</v>
      </c>
      <c r="G78" s="88">
        <f>SUM(G79:G80)</f>
        <v>0</v>
      </c>
      <c r="H78" s="89">
        <f>SUM(H79:H80)</f>
        <v>0</v>
      </c>
    </row>
    <row r="79" spans="2:10" s="6" customFormat="1" ht="11.25">
      <c r="B79" s="77"/>
      <c r="C79" s="78"/>
      <c r="D79" s="79"/>
      <c r="E79" s="80"/>
      <c r="F79" s="80"/>
      <c r="G79" s="80"/>
      <c r="H79" s="81">
        <f>SUM(E79:G79)</f>
        <v>0</v>
      </c>
      <c r="I79" s="53"/>
      <c r="J79" s="53"/>
    </row>
    <row r="80" spans="2:10" s="6" customFormat="1" ht="0.75" customHeight="1" thickBot="1">
      <c r="B80" s="82"/>
      <c r="C80" s="97"/>
      <c r="D80" s="98"/>
      <c r="E80" s="99"/>
      <c r="F80" s="99"/>
      <c r="G80" s="99"/>
      <c r="H80" s="100"/>
    </row>
    <row r="81" spans="2:8" s="6" customFormat="1" ht="12.2" customHeight="1">
      <c r="B81" s="70"/>
      <c r="C81" s="70"/>
      <c r="D81" s="70"/>
      <c r="E81" s="70"/>
      <c r="F81" s="70"/>
      <c r="G81" s="70"/>
      <c r="H81" s="70" t="s">
        <v>149</v>
      </c>
    </row>
    <row r="82" spans="2:8" s="6" customFormat="1" ht="12.2" customHeight="1">
      <c r="B82" s="101"/>
      <c r="C82" s="22" t="s">
        <v>41</v>
      </c>
      <c r="D82" s="193" t="s">
        <v>42</v>
      </c>
      <c r="E82" s="23" t="s">
        <v>43</v>
      </c>
      <c r="F82" s="23" t="s">
        <v>44</v>
      </c>
      <c r="G82" s="24" t="s">
        <v>45</v>
      </c>
      <c r="H82" s="72"/>
    </row>
    <row r="83" spans="2:8" s="6" customFormat="1" ht="12.2" customHeight="1">
      <c r="B83" s="27" t="s">
        <v>47</v>
      </c>
      <c r="C83" s="27" t="s">
        <v>48</v>
      </c>
      <c r="D83" s="194"/>
      <c r="E83" s="28" t="s">
        <v>49</v>
      </c>
      <c r="F83" s="28" t="s">
        <v>50</v>
      </c>
      <c r="G83" s="29" t="s">
        <v>51</v>
      </c>
      <c r="H83" s="73" t="s">
        <v>52</v>
      </c>
    </row>
    <row r="84" spans="2:8" s="6" customFormat="1" ht="12.2" customHeight="1">
      <c r="B84" s="102"/>
      <c r="C84" s="103" t="s">
        <v>55</v>
      </c>
      <c r="D84" s="195"/>
      <c r="E84" s="32" t="s">
        <v>56</v>
      </c>
      <c r="F84" s="32" t="s">
        <v>57</v>
      </c>
      <c r="G84" s="104" t="s">
        <v>58</v>
      </c>
      <c r="H84" s="73"/>
    </row>
    <row r="85" spans="2:8" s="6" customFormat="1" ht="12.2" customHeight="1" thickBot="1">
      <c r="B85" s="33">
        <v>1</v>
      </c>
      <c r="C85" s="105">
        <v>2</v>
      </c>
      <c r="D85" s="105">
        <v>3</v>
      </c>
      <c r="E85" s="106">
        <v>4</v>
      </c>
      <c r="F85" s="106">
        <v>5</v>
      </c>
      <c r="G85" s="107" t="s">
        <v>61</v>
      </c>
      <c r="H85" s="108" t="s">
        <v>62</v>
      </c>
    </row>
    <row r="86" spans="2:8" s="6" customFormat="1" ht="12">
      <c r="B86" s="74" t="s">
        <v>150</v>
      </c>
      <c r="C86" s="38" t="s">
        <v>142</v>
      </c>
      <c r="D86" s="39" t="s">
        <v>151</v>
      </c>
      <c r="E86" s="75">
        <f>SUM(E87:E89)</f>
        <v>0</v>
      </c>
      <c r="F86" s="75">
        <f>SUM(F87:F89)</f>
        <v>673101</v>
      </c>
      <c r="G86" s="75">
        <f>SUM(G87:G89)</f>
        <v>0.94</v>
      </c>
      <c r="H86" s="76">
        <f>SUM(H87:H89)</f>
        <v>673101.94</v>
      </c>
    </row>
    <row r="87" spans="2:8" s="6" customFormat="1" ht="11.25">
      <c r="B87" s="90" t="s">
        <v>152</v>
      </c>
      <c r="C87" s="83" t="s">
        <v>142</v>
      </c>
      <c r="D87" s="91" t="s">
        <v>153</v>
      </c>
      <c r="E87" s="96">
        <v>0</v>
      </c>
      <c r="F87" s="96">
        <v>673101</v>
      </c>
      <c r="G87" s="96">
        <v>0</v>
      </c>
      <c r="H87" s="87">
        <f>SUM(E87:G87)</f>
        <v>673101</v>
      </c>
    </row>
    <row r="88" spans="2:8" s="6" customFormat="1" ht="22.5">
      <c r="B88" s="90" t="s">
        <v>154</v>
      </c>
      <c r="C88" s="83" t="s">
        <v>142</v>
      </c>
      <c r="D88" s="91" t="s">
        <v>155</v>
      </c>
      <c r="E88" s="96">
        <v>0</v>
      </c>
      <c r="F88" s="96">
        <v>0</v>
      </c>
      <c r="G88" s="96">
        <v>0.94</v>
      </c>
      <c r="H88" s="87">
        <f>SUM(E88:G88)</f>
        <v>0.94</v>
      </c>
    </row>
    <row r="89" spans="2:8" s="6" customFormat="1" ht="12.2" hidden="1" customHeight="1">
      <c r="B89" s="90"/>
      <c r="C89" s="83"/>
      <c r="D89" s="84"/>
      <c r="E89" s="85"/>
      <c r="F89" s="85"/>
      <c r="G89" s="85"/>
      <c r="H89" s="87"/>
    </row>
    <row r="90" spans="2:8" s="6" customFormat="1" ht="15" customHeight="1">
      <c r="B90" s="109" t="s">
        <v>156</v>
      </c>
      <c r="C90" s="43" t="s">
        <v>157</v>
      </c>
      <c r="D90" s="44"/>
      <c r="E90" s="88">
        <f>E93+E128</f>
        <v>178975.5</v>
      </c>
      <c r="F90" s="88">
        <f>F93+F128</f>
        <v>-332614.25000000466</v>
      </c>
      <c r="G90" s="88">
        <f>G93+G128</f>
        <v>-41046.610000001267</v>
      </c>
      <c r="H90" s="89">
        <f>H93+H128</f>
        <v>-194685.36000000406</v>
      </c>
    </row>
    <row r="91" spans="2:8" s="6" customFormat="1" ht="15" customHeight="1">
      <c r="B91" s="42" t="s">
        <v>158</v>
      </c>
      <c r="C91" s="43" t="s">
        <v>159</v>
      </c>
      <c r="D91" s="44"/>
      <c r="E91" s="110">
        <f>E17-E50</f>
        <v>178975.5</v>
      </c>
      <c r="F91" s="110">
        <f>F17-F50</f>
        <v>-332614.25</v>
      </c>
      <c r="G91" s="110">
        <f>G17-G50</f>
        <v>-41046.610000000335</v>
      </c>
      <c r="H91" s="111">
        <f>H17-H50</f>
        <v>-194685.35999999195</v>
      </c>
    </row>
    <row r="92" spans="2:8" s="6" customFormat="1" ht="15" customHeight="1">
      <c r="B92" s="42" t="s">
        <v>160</v>
      </c>
      <c r="C92" s="43" t="s">
        <v>161</v>
      </c>
      <c r="D92" s="44"/>
      <c r="E92" s="92"/>
      <c r="F92" s="96"/>
      <c r="G92" s="96"/>
      <c r="H92" s="87">
        <f>SUM(E92:G92)</f>
        <v>0</v>
      </c>
    </row>
    <row r="93" spans="2:8" s="6" customFormat="1" ht="22.5">
      <c r="B93" s="109" t="s">
        <v>162</v>
      </c>
      <c r="C93" s="43" t="s">
        <v>163</v>
      </c>
      <c r="D93" s="44"/>
      <c r="E93" s="94">
        <f>E94+E97+E100+E103+E110+E113+E116+E127+E124</f>
        <v>19168</v>
      </c>
      <c r="F93" s="94">
        <f>F94+F97+F100+F103+F110+F113+F116+F127+F124</f>
        <v>-2344798.7000000002</v>
      </c>
      <c r="G93" s="94">
        <f>G94+G97+G100+G103+G110+G113+G116+G127+G124</f>
        <v>-12802.390000000596</v>
      </c>
      <c r="H93" s="95">
        <f>H94+H97+H100+H103+H110+H113+H116+H127+H124</f>
        <v>-2338433.0900000008</v>
      </c>
    </row>
    <row r="94" spans="2:8" s="6" customFormat="1" ht="15" customHeight="1">
      <c r="B94" s="42" t="s">
        <v>164</v>
      </c>
      <c r="C94" s="43" t="s">
        <v>165</v>
      </c>
      <c r="D94" s="44"/>
      <c r="E94" s="88">
        <f>E95-E96</f>
        <v>0</v>
      </c>
      <c r="F94" s="88">
        <f>F95-F96</f>
        <v>-205287.51999999996</v>
      </c>
      <c r="G94" s="88">
        <f>G95-G96</f>
        <v>0</v>
      </c>
      <c r="H94" s="89">
        <f>H95-H96</f>
        <v>-205287.51999999996</v>
      </c>
    </row>
    <row r="95" spans="2:8" s="6" customFormat="1" ht="11.25">
      <c r="B95" s="112" t="s">
        <v>166</v>
      </c>
      <c r="C95" s="43" t="s">
        <v>167</v>
      </c>
      <c r="D95" s="44" t="s">
        <v>163</v>
      </c>
      <c r="E95" s="96">
        <v>0</v>
      </c>
      <c r="F95" s="96">
        <v>184956.64</v>
      </c>
      <c r="G95" s="96">
        <v>75657</v>
      </c>
      <c r="H95" s="87">
        <f>SUM(E95:G95)</f>
        <v>260613.64</v>
      </c>
    </row>
    <row r="96" spans="2:8" s="6" customFormat="1" ht="11.25">
      <c r="B96" s="112" t="s">
        <v>168</v>
      </c>
      <c r="C96" s="43" t="s">
        <v>169</v>
      </c>
      <c r="D96" s="44" t="s">
        <v>170</v>
      </c>
      <c r="E96" s="96">
        <v>0</v>
      </c>
      <c r="F96" s="96">
        <v>390244.16</v>
      </c>
      <c r="G96" s="96">
        <v>75657</v>
      </c>
      <c r="H96" s="87">
        <f>SUM(E96:G96)</f>
        <v>465901.16</v>
      </c>
    </row>
    <row r="97" spans="2:10" s="6" customFormat="1" ht="12">
      <c r="B97" s="42" t="s">
        <v>171</v>
      </c>
      <c r="C97" s="43" t="s">
        <v>172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11.25">
      <c r="B98" s="112" t="s">
        <v>173</v>
      </c>
      <c r="C98" s="43" t="s">
        <v>174</v>
      </c>
      <c r="D98" s="44" t="s">
        <v>165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175</v>
      </c>
      <c r="C99" s="43" t="s">
        <v>176</v>
      </c>
      <c r="D99" s="44" t="s">
        <v>177</v>
      </c>
      <c r="E99" s="96"/>
      <c r="F99" s="96"/>
      <c r="G99" s="96"/>
      <c r="H99" s="87">
        <f>SUM(E99:G99)</f>
        <v>0</v>
      </c>
    </row>
    <row r="100" spans="2:10" s="6" customFormat="1" ht="12.2" customHeight="1">
      <c r="B100" s="42" t="s">
        <v>178</v>
      </c>
      <c r="C100" s="43" t="s">
        <v>179</v>
      </c>
      <c r="D100" s="44"/>
      <c r="E100" s="88">
        <f>E101-E102</f>
        <v>0</v>
      </c>
      <c r="F100" s="88">
        <f>F101-F102</f>
        <v>-2230086.44</v>
      </c>
      <c r="G100" s="88">
        <f>G101-G102</f>
        <v>0</v>
      </c>
      <c r="H100" s="89">
        <f>H101-H102</f>
        <v>-2230086.44</v>
      </c>
    </row>
    <row r="101" spans="2:10" s="6" customFormat="1" ht="11.25">
      <c r="B101" s="112" t="s">
        <v>180</v>
      </c>
      <c r="C101" s="43" t="s">
        <v>181</v>
      </c>
      <c r="D101" s="44" t="s">
        <v>172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182</v>
      </c>
      <c r="C102" s="43" t="s">
        <v>183</v>
      </c>
      <c r="D102" s="44" t="s">
        <v>184</v>
      </c>
      <c r="E102" s="96">
        <v>0</v>
      </c>
      <c r="F102" s="96">
        <v>2230086.44</v>
      </c>
      <c r="G102" s="96">
        <v>0</v>
      </c>
      <c r="H102" s="87">
        <f>SUM(E102:G102)</f>
        <v>2230086.44</v>
      </c>
    </row>
    <row r="103" spans="2:10" s="6" customFormat="1" ht="12">
      <c r="B103" s="42" t="s">
        <v>185</v>
      </c>
      <c r="C103" s="43" t="s">
        <v>186</v>
      </c>
      <c r="D103" s="44"/>
      <c r="E103" s="88">
        <f>E104-E107</f>
        <v>19168</v>
      </c>
      <c r="F103" s="88">
        <f>F104-F107</f>
        <v>90575.26</v>
      </c>
      <c r="G103" s="88">
        <f>G104-G107</f>
        <v>-12802.390000000596</v>
      </c>
      <c r="H103" s="89">
        <f>H104-H107</f>
        <v>96940.86999999918</v>
      </c>
    </row>
    <row r="104" spans="2:10" s="6" customFormat="1" ht="11.25">
      <c r="B104" s="112" t="s">
        <v>187</v>
      </c>
      <c r="C104" s="43" t="s">
        <v>188</v>
      </c>
      <c r="D104" s="44" t="s">
        <v>189</v>
      </c>
      <c r="E104" s="92">
        <v>832671.05</v>
      </c>
      <c r="F104" s="92">
        <v>94542.9</v>
      </c>
      <c r="G104" s="92">
        <v>4437509.97</v>
      </c>
      <c r="H104" s="87">
        <f>SUM(E104:G104)</f>
        <v>5364723.92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1.25">
      <c r="B107" s="112" t="s">
        <v>190</v>
      </c>
      <c r="C107" s="43" t="s">
        <v>191</v>
      </c>
      <c r="D107" s="44" t="s">
        <v>192</v>
      </c>
      <c r="E107" s="92">
        <v>813503.05</v>
      </c>
      <c r="F107" s="92">
        <v>3967.64</v>
      </c>
      <c r="G107" s="92">
        <v>4450312.3600000003</v>
      </c>
      <c r="H107" s="87">
        <f>SUM(E107:G107)</f>
        <v>5267783.0500000007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53"/>
      <c r="J108" s="53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2">
      <c r="B110" s="42" t="s">
        <v>193</v>
      </c>
      <c r="C110" s="43" t="s">
        <v>194</v>
      </c>
      <c r="D110" s="44"/>
      <c r="E110" s="88">
        <f>E111-E112</f>
        <v>0</v>
      </c>
      <c r="F110" s="88">
        <f>F111-F112</f>
        <v>0</v>
      </c>
      <c r="G110" s="88">
        <f>G111-G112</f>
        <v>0</v>
      </c>
      <c r="H110" s="89">
        <f>H111-H112</f>
        <v>0</v>
      </c>
    </row>
    <row r="111" spans="2:10" s="6" customFormat="1" ht="11.25">
      <c r="B111" s="112" t="s">
        <v>195</v>
      </c>
      <c r="C111" s="43" t="s">
        <v>196</v>
      </c>
      <c r="D111" s="44" t="s">
        <v>179</v>
      </c>
      <c r="E111" s="96"/>
      <c r="F111" s="96"/>
      <c r="G111" s="96"/>
      <c r="H111" s="87">
        <f>SUM(E111:G111)</f>
        <v>0</v>
      </c>
    </row>
    <row r="112" spans="2:10" s="6" customFormat="1" ht="11.25">
      <c r="B112" s="112" t="s">
        <v>197</v>
      </c>
      <c r="C112" s="43" t="s">
        <v>198</v>
      </c>
      <c r="D112" s="44" t="s">
        <v>199</v>
      </c>
      <c r="E112" s="96"/>
      <c r="F112" s="96"/>
      <c r="G112" s="96"/>
      <c r="H112" s="87">
        <f>SUM(E112:G112)</f>
        <v>0</v>
      </c>
    </row>
    <row r="113" spans="2:8" s="6" customFormat="1" ht="12">
      <c r="B113" s="42" t="s">
        <v>200</v>
      </c>
      <c r="C113" s="113" t="s">
        <v>201</v>
      </c>
      <c r="D113" s="114"/>
      <c r="E113" s="115">
        <f>E114-E115</f>
        <v>0</v>
      </c>
      <c r="F113" s="115">
        <f>F114-F115</f>
        <v>0</v>
      </c>
      <c r="G113" s="115">
        <f>G114-G115</f>
        <v>0</v>
      </c>
      <c r="H113" s="116">
        <f>H114-H115</f>
        <v>0</v>
      </c>
    </row>
    <row r="114" spans="2:8" s="6" customFormat="1" ht="22.5">
      <c r="B114" s="112" t="s">
        <v>202</v>
      </c>
      <c r="C114" s="43" t="s">
        <v>203</v>
      </c>
      <c r="D114" s="44" t="s">
        <v>186</v>
      </c>
      <c r="E114" s="92"/>
      <c r="F114" s="96"/>
      <c r="G114" s="96"/>
      <c r="H114" s="87">
        <f>SUM(E114:G114)</f>
        <v>0</v>
      </c>
    </row>
    <row r="115" spans="2:8" s="6" customFormat="1" ht="11.25">
      <c r="B115" s="112" t="s">
        <v>204</v>
      </c>
      <c r="C115" s="43" t="s">
        <v>205</v>
      </c>
      <c r="D115" s="44" t="s">
        <v>206</v>
      </c>
      <c r="E115" s="92"/>
      <c r="F115" s="96"/>
      <c r="G115" s="96"/>
      <c r="H115" s="87">
        <f>SUM(E115:G115)</f>
        <v>0</v>
      </c>
    </row>
    <row r="116" spans="2:8" s="6" customFormat="1" ht="24.75" thickBot="1">
      <c r="B116" s="117" t="s">
        <v>207</v>
      </c>
      <c r="C116" s="118" t="s">
        <v>208</v>
      </c>
      <c r="D116" s="119"/>
      <c r="E116" s="120">
        <f>E122-E123</f>
        <v>0</v>
      </c>
      <c r="F116" s="120">
        <f>F122-F123</f>
        <v>0</v>
      </c>
      <c r="G116" s="120">
        <f>G122-G123</f>
        <v>0</v>
      </c>
      <c r="H116" s="121">
        <f>H122-H123</f>
        <v>0</v>
      </c>
    </row>
    <row r="117" spans="2:8" s="6" customFormat="1" ht="11.25">
      <c r="B117" s="70"/>
      <c r="C117" s="70"/>
      <c r="D117" s="70"/>
      <c r="E117" s="70"/>
      <c r="F117" s="70"/>
      <c r="G117" s="70"/>
      <c r="H117" s="122" t="s">
        <v>209</v>
      </c>
    </row>
    <row r="118" spans="2:8" s="6" customFormat="1" ht="12" customHeight="1">
      <c r="B118" s="101"/>
      <c r="C118" s="22" t="s">
        <v>41</v>
      </c>
      <c r="D118" s="193" t="s">
        <v>42</v>
      </c>
      <c r="E118" s="23" t="s">
        <v>43</v>
      </c>
      <c r="F118" s="23" t="s">
        <v>44</v>
      </c>
      <c r="G118" s="24" t="s">
        <v>45</v>
      </c>
      <c r="H118" s="72"/>
    </row>
    <row r="119" spans="2:8" s="6" customFormat="1" ht="12" customHeight="1">
      <c r="B119" s="27" t="s">
        <v>47</v>
      </c>
      <c r="C119" s="27" t="s">
        <v>48</v>
      </c>
      <c r="D119" s="194"/>
      <c r="E119" s="28" t="s">
        <v>49</v>
      </c>
      <c r="F119" s="28" t="s">
        <v>50</v>
      </c>
      <c r="G119" s="29" t="s">
        <v>51</v>
      </c>
      <c r="H119" s="73" t="s">
        <v>52</v>
      </c>
    </row>
    <row r="120" spans="2:8" s="6" customFormat="1" ht="12" customHeight="1">
      <c r="B120" s="102"/>
      <c r="C120" s="103" t="s">
        <v>55</v>
      </c>
      <c r="D120" s="195"/>
      <c r="E120" s="32" t="s">
        <v>56</v>
      </c>
      <c r="F120" s="32" t="s">
        <v>57</v>
      </c>
      <c r="G120" s="104" t="s">
        <v>58</v>
      </c>
      <c r="H120" s="73"/>
    </row>
    <row r="121" spans="2:8" s="6" customFormat="1" ht="12" thickBot="1">
      <c r="B121" s="33">
        <v>1</v>
      </c>
      <c r="C121" s="105">
        <v>2</v>
      </c>
      <c r="D121" s="105">
        <v>3</v>
      </c>
      <c r="E121" s="35">
        <v>4</v>
      </c>
      <c r="F121" s="35">
        <v>5</v>
      </c>
      <c r="G121" s="24" t="s">
        <v>61</v>
      </c>
      <c r="H121" s="72" t="s">
        <v>62</v>
      </c>
    </row>
    <row r="122" spans="2:8" s="6" customFormat="1" ht="11.25">
      <c r="B122" s="123" t="s">
        <v>210</v>
      </c>
      <c r="C122" s="124" t="s">
        <v>211</v>
      </c>
      <c r="D122" s="125" t="s">
        <v>212</v>
      </c>
      <c r="E122" s="126">
        <v>0</v>
      </c>
      <c r="F122" s="126">
        <v>34828648.759999998</v>
      </c>
      <c r="G122" s="126">
        <v>4732994.08</v>
      </c>
      <c r="H122" s="127">
        <f>SUM(E122:G122)</f>
        <v>39561642.839999996</v>
      </c>
    </row>
    <row r="123" spans="2:8" s="6" customFormat="1" ht="11.25">
      <c r="B123" s="128" t="s">
        <v>213</v>
      </c>
      <c r="C123" s="129" t="s">
        <v>214</v>
      </c>
      <c r="D123" s="130" t="s">
        <v>215</v>
      </c>
      <c r="E123" s="64">
        <v>0</v>
      </c>
      <c r="F123" s="64">
        <v>34828648.759999998</v>
      </c>
      <c r="G123" s="64">
        <v>4732994.08</v>
      </c>
      <c r="H123" s="59">
        <f>SUM(E123:G123)</f>
        <v>39561642.839999996</v>
      </c>
    </row>
    <row r="124" spans="2:8" s="6" customFormat="1" ht="12">
      <c r="B124" s="42" t="s">
        <v>216</v>
      </c>
      <c r="C124" s="113" t="s">
        <v>217</v>
      </c>
      <c r="D124" s="114"/>
      <c r="E124" s="115">
        <f>E125-E126</f>
        <v>0</v>
      </c>
      <c r="F124" s="115">
        <f>F125-F126</f>
        <v>0</v>
      </c>
      <c r="G124" s="115">
        <f>G125-G126</f>
        <v>0</v>
      </c>
      <c r="H124" s="116">
        <f>H125-H126</f>
        <v>0</v>
      </c>
    </row>
    <row r="125" spans="2:8" s="6" customFormat="1" ht="22.5">
      <c r="B125" s="112" t="s">
        <v>218</v>
      </c>
      <c r="C125" s="43" t="s">
        <v>219</v>
      </c>
      <c r="D125" s="44" t="s">
        <v>215</v>
      </c>
      <c r="E125" s="92"/>
      <c r="F125" s="96"/>
      <c r="G125" s="96"/>
      <c r="H125" s="87">
        <f>SUM(E125:G125)</f>
        <v>0</v>
      </c>
    </row>
    <row r="126" spans="2:8" s="6" customFormat="1" ht="11.25">
      <c r="B126" s="112" t="s">
        <v>213</v>
      </c>
      <c r="C126" s="43" t="s">
        <v>220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2">
      <c r="B127" s="117" t="s">
        <v>221</v>
      </c>
      <c r="C127" s="129" t="s">
        <v>222</v>
      </c>
      <c r="D127" s="130" t="s">
        <v>215</v>
      </c>
      <c r="E127" s="64"/>
      <c r="F127" s="64"/>
      <c r="G127" s="64"/>
      <c r="H127" s="59">
        <f>SUM(E127:G127)</f>
        <v>0</v>
      </c>
    </row>
    <row r="128" spans="2:8" s="6" customFormat="1" ht="24">
      <c r="B128" s="131" t="s">
        <v>223</v>
      </c>
      <c r="C128" s="129" t="s">
        <v>224</v>
      </c>
      <c r="D128" s="130"/>
      <c r="E128" s="132">
        <f>E129-E153</f>
        <v>159807.5</v>
      </c>
      <c r="F128" s="132">
        <f>F129-F153</f>
        <v>2012184.4499999955</v>
      </c>
      <c r="G128" s="132">
        <f>G129-G153</f>
        <v>-28244.220000000671</v>
      </c>
      <c r="H128" s="133">
        <f>H129-H153</f>
        <v>2143747.7299999967</v>
      </c>
    </row>
    <row r="129" spans="2:8" s="6" customFormat="1" ht="22.5">
      <c r="B129" s="134" t="s">
        <v>225</v>
      </c>
      <c r="C129" s="129" t="s">
        <v>226</v>
      </c>
      <c r="D129" s="130"/>
      <c r="E129" s="135">
        <f>E130+E133+E136+E139+E142+E145</f>
        <v>-3601755</v>
      </c>
      <c r="F129" s="135">
        <f>F130+F133+F136+F139+F142+F145</f>
        <v>-24688507.800000004</v>
      </c>
      <c r="G129" s="135">
        <f>G130+G133+G136+G139+G142+G145</f>
        <v>19446.290000000037</v>
      </c>
      <c r="H129" s="136">
        <f>H130+H133+H136+H139+H142+H145</f>
        <v>-28270816.510000005</v>
      </c>
    </row>
    <row r="130" spans="2:8" s="6" customFormat="1" ht="12">
      <c r="B130" s="42" t="s">
        <v>227</v>
      </c>
      <c r="C130" s="129" t="s">
        <v>228</v>
      </c>
      <c r="D130" s="130"/>
      <c r="E130" s="45">
        <f>E131-E132</f>
        <v>0</v>
      </c>
      <c r="F130" s="45">
        <f>F131-F132</f>
        <v>0</v>
      </c>
      <c r="G130" s="45">
        <f>G131-G132</f>
        <v>8505.5099999997765</v>
      </c>
      <c r="H130" s="46">
        <f>H131-H132</f>
        <v>8505.5099999979138</v>
      </c>
    </row>
    <row r="131" spans="2:8" s="6" customFormat="1" ht="11.25">
      <c r="B131" s="128" t="s">
        <v>229</v>
      </c>
      <c r="C131" s="129" t="s">
        <v>230</v>
      </c>
      <c r="D131" s="130" t="s">
        <v>231</v>
      </c>
      <c r="E131" s="64">
        <v>638886.5</v>
      </c>
      <c r="F131" s="64">
        <v>35203675.640000001</v>
      </c>
      <c r="G131" s="64">
        <v>4746112.54</v>
      </c>
      <c r="H131" s="59">
        <f>SUM(E131:G131)</f>
        <v>40588674.68</v>
      </c>
    </row>
    <row r="132" spans="2:8" s="6" customFormat="1" ht="11.25">
      <c r="B132" s="128" t="s">
        <v>232</v>
      </c>
      <c r="C132" s="129" t="s">
        <v>233</v>
      </c>
      <c r="D132" s="130" t="s">
        <v>234</v>
      </c>
      <c r="E132" s="62">
        <v>638886.5</v>
      </c>
      <c r="F132" s="62">
        <v>35203675.640000001</v>
      </c>
      <c r="G132" s="62">
        <v>4737607.03</v>
      </c>
      <c r="H132" s="59">
        <f>SUM(E132:G132)</f>
        <v>40580169.170000002</v>
      </c>
    </row>
    <row r="133" spans="2:8" s="6" customFormat="1" ht="12">
      <c r="B133" s="117" t="s">
        <v>235</v>
      </c>
      <c r="C133" s="129" t="s">
        <v>192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236</v>
      </c>
      <c r="C134" s="129" t="s">
        <v>237</v>
      </c>
      <c r="D134" s="130" t="s">
        <v>238</v>
      </c>
      <c r="E134" s="64"/>
      <c r="F134" s="64"/>
      <c r="G134" s="64"/>
      <c r="H134" s="59">
        <f>SUM(E134:G134)</f>
        <v>0</v>
      </c>
    </row>
    <row r="135" spans="2:8" s="6" customFormat="1" ht="22.5">
      <c r="B135" s="128" t="s">
        <v>239</v>
      </c>
      <c r="C135" s="129" t="s">
        <v>240</v>
      </c>
      <c r="D135" s="130" t="s">
        <v>241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242</v>
      </c>
      <c r="C136" s="129" t="s">
        <v>199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2"/>
      <c r="F137" s="62"/>
      <c r="G137" s="62"/>
      <c r="H137" s="59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62"/>
      <c r="F138" s="62"/>
      <c r="G138" s="62"/>
      <c r="H138" s="59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251</v>
      </c>
      <c r="C140" s="129" t="s">
        <v>252</v>
      </c>
      <c r="D140" s="130" t="s">
        <v>253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64"/>
      <c r="F143" s="64"/>
      <c r="G143" s="64"/>
      <c r="H143" s="59">
        <f>SUM(E143:G143)</f>
        <v>0</v>
      </c>
    </row>
    <row r="144" spans="2:8" s="6" customFormat="1" ht="11.25">
      <c r="B144" s="128" t="s">
        <v>262</v>
      </c>
      <c r="C144" s="129" t="s">
        <v>263</v>
      </c>
      <c r="D144" s="130" t="s">
        <v>264</v>
      </c>
      <c r="E144" s="64"/>
      <c r="F144" s="64"/>
      <c r="G144" s="64"/>
      <c r="H144" s="59">
        <f>SUM(E144:G144)</f>
        <v>0</v>
      </c>
    </row>
    <row r="145" spans="2:11" s="6" customFormat="1" ht="12">
      <c r="B145" s="42" t="s">
        <v>265</v>
      </c>
      <c r="C145" s="129" t="s">
        <v>266</v>
      </c>
      <c r="D145" s="130"/>
      <c r="E145" s="45">
        <f>E146-E147</f>
        <v>-3601755</v>
      </c>
      <c r="F145" s="45">
        <f>F146-F147</f>
        <v>-24688507.800000004</v>
      </c>
      <c r="G145" s="45">
        <f>G146-G147</f>
        <v>10940.780000000261</v>
      </c>
      <c r="H145" s="46">
        <f>H146-H147</f>
        <v>-28279322.020000003</v>
      </c>
    </row>
    <row r="146" spans="2:11" s="6" customFormat="1" ht="11.25">
      <c r="B146" s="128" t="s">
        <v>267</v>
      </c>
      <c r="C146" s="129" t="s">
        <v>268</v>
      </c>
      <c r="D146" s="130" t="s">
        <v>269</v>
      </c>
      <c r="E146" s="64">
        <v>397152.5</v>
      </c>
      <c r="F146" s="64">
        <v>10962508.76</v>
      </c>
      <c r="G146" s="64">
        <v>4735232.96</v>
      </c>
      <c r="H146" s="59">
        <f>SUM(E146:G146)</f>
        <v>16094894.219999999</v>
      </c>
    </row>
    <row r="147" spans="2:11" s="6" customFormat="1" ht="12" thickBot="1">
      <c r="B147" s="128" t="s">
        <v>270</v>
      </c>
      <c r="C147" s="137" t="s">
        <v>271</v>
      </c>
      <c r="D147" s="138" t="s">
        <v>272</v>
      </c>
      <c r="E147" s="139">
        <v>3998907.5</v>
      </c>
      <c r="F147" s="139">
        <v>35651016.560000002</v>
      </c>
      <c r="G147" s="139">
        <v>4724292.18</v>
      </c>
      <c r="H147" s="69">
        <f>SUM(E147:G147)</f>
        <v>44374216.240000002</v>
      </c>
    </row>
    <row r="148" spans="2:11" s="6" customFormat="1" ht="11.25">
      <c r="B148" s="70"/>
      <c r="C148" s="70"/>
      <c r="D148" s="70"/>
      <c r="E148" s="70"/>
      <c r="F148" s="70"/>
      <c r="G148" s="70"/>
      <c r="H148" s="70" t="s">
        <v>273</v>
      </c>
    </row>
    <row r="149" spans="2:11" s="6" customFormat="1" ht="9.9499999999999993" customHeight="1">
      <c r="B149" s="21"/>
      <c r="C149" s="22" t="s">
        <v>41</v>
      </c>
      <c r="D149" s="193" t="s">
        <v>42</v>
      </c>
      <c r="E149" s="23" t="s">
        <v>43</v>
      </c>
      <c r="F149" s="23" t="s">
        <v>44</v>
      </c>
      <c r="G149" s="24" t="s">
        <v>45</v>
      </c>
      <c r="H149" s="72"/>
    </row>
    <row r="150" spans="2:11" s="6" customFormat="1" ht="12.2" customHeight="1">
      <c r="B150" s="26" t="s">
        <v>47</v>
      </c>
      <c r="C150" s="27" t="s">
        <v>48</v>
      </c>
      <c r="D150" s="194"/>
      <c r="E150" s="28" t="s">
        <v>49</v>
      </c>
      <c r="F150" s="28" t="s">
        <v>50</v>
      </c>
      <c r="G150" s="29" t="s">
        <v>51</v>
      </c>
      <c r="H150" s="73" t="s">
        <v>52</v>
      </c>
    </row>
    <row r="151" spans="2:11" s="6" customFormat="1" ht="11.25">
      <c r="B151" s="31"/>
      <c r="C151" s="27" t="s">
        <v>55</v>
      </c>
      <c r="D151" s="195"/>
      <c r="E151" s="32" t="s">
        <v>56</v>
      </c>
      <c r="F151" s="28" t="s">
        <v>57</v>
      </c>
      <c r="G151" s="29" t="s">
        <v>58</v>
      </c>
      <c r="H151" s="73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2" t="s">
        <v>62</v>
      </c>
    </row>
    <row r="153" spans="2:11" s="6" customFormat="1" ht="11.25">
      <c r="B153" s="140" t="s">
        <v>274</v>
      </c>
      <c r="C153" s="38" t="s">
        <v>231</v>
      </c>
      <c r="D153" s="39"/>
      <c r="E153" s="141">
        <f>E154+E157+E160+E163+E164</f>
        <v>-3761562.5</v>
      </c>
      <c r="F153" s="141">
        <f>F154+F157+F160+F163+F164</f>
        <v>-26700692.25</v>
      </c>
      <c r="G153" s="141">
        <f>G154+G157+G160+G163+G164</f>
        <v>47690.510000000708</v>
      </c>
      <c r="H153" s="142">
        <f>H154+H157+H160+H163+H164</f>
        <v>-30414564.240000002</v>
      </c>
    </row>
    <row r="154" spans="2:11" s="6" customFormat="1" ht="24">
      <c r="B154" s="42" t="s">
        <v>275</v>
      </c>
      <c r="C154" s="43" t="s">
        <v>238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>
      <c r="B155" s="112" t="s">
        <v>276</v>
      </c>
      <c r="C155" s="43" t="s">
        <v>277</v>
      </c>
      <c r="D155" s="44" t="s">
        <v>278</v>
      </c>
      <c r="E155" s="96"/>
      <c r="F155" s="96"/>
      <c r="G155" s="96"/>
      <c r="H155" s="87">
        <f>SUM(E155:G155)</f>
        <v>0</v>
      </c>
    </row>
    <row r="156" spans="2:11" s="6" customFormat="1" ht="22.5">
      <c r="B156" s="112" t="s">
        <v>279</v>
      </c>
      <c r="C156" s="43" t="s">
        <v>280</v>
      </c>
      <c r="D156" s="44" t="s">
        <v>281</v>
      </c>
      <c r="E156" s="96"/>
      <c r="F156" s="96"/>
      <c r="G156" s="96"/>
      <c r="H156" s="87">
        <f>SUM(E156:G156)</f>
        <v>0</v>
      </c>
    </row>
    <row r="157" spans="2:11" s="6" customFormat="1" ht="24">
      <c r="B157" s="42" t="s">
        <v>282</v>
      </c>
      <c r="C157" s="43" t="s">
        <v>245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11" s="6" customFormat="1" ht="22.5" customHeight="1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1.25" customHeight="1">
      <c r="B159" s="112" t="s">
        <v>286</v>
      </c>
      <c r="C159" s="43" t="s">
        <v>287</v>
      </c>
      <c r="D159" s="44" t="s">
        <v>288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2">
      <c r="B160" s="42" t="s">
        <v>289</v>
      </c>
      <c r="C160" s="43" t="s">
        <v>253</v>
      </c>
      <c r="D160" s="44"/>
      <c r="E160" s="88">
        <f>E161-E162</f>
        <v>-159807.5</v>
      </c>
      <c r="F160" s="88">
        <f>F161-F162</f>
        <v>212374.53999999911</v>
      </c>
      <c r="G160" s="88">
        <f>G161-G162</f>
        <v>47690.510000000708</v>
      </c>
      <c r="H160" s="89">
        <f>H161-H162</f>
        <v>100257.54999999702</v>
      </c>
      <c r="I160" s="144"/>
      <c r="J160" s="143"/>
      <c r="K160" s="143"/>
    </row>
    <row r="161" spans="2:11" s="145" customFormat="1" ht="11.25">
      <c r="B161" s="112" t="s">
        <v>290</v>
      </c>
      <c r="C161" s="43" t="s">
        <v>291</v>
      </c>
      <c r="D161" s="44" t="s">
        <v>292</v>
      </c>
      <c r="E161" s="96">
        <v>638886.5</v>
      </c>
      <c r="F161" s="96">
        <v>49196004.640000001</v>
      </c>
      <c r="G161" s="96">
        <v>4814962.57</v>
      </c>
      <c r="H161" s="87">
        <f>SUM(E161:G161)</f>
        <v>54649853.710000001</v>
      </c>
    </row>
    <row r="162" spans="2:11" s="145" customFormat="1" ht="11.25">
      <c r="B162" s="112" t="s">
        <v>293</v>
      </c>
      <c r="C162" s="43" t="s">
        <v>294</v>
      </c>
      <c r="D162" s="44" t="s">
        <v>295</v>
      </c>
      <c r="E162" s="96">
        <v>798694</v>
      </c>
      <c r="F162" s="96">
        <v>48983630.100000001</v>
      </c>
      <c r="G162" s="96">
        <v>4767272.0599999996</v>
      </c>
      <c r="H162" s="87">
        <f>SUM(E162:G162)</f>
        <v>54549596.160000004</v>
      </c>
    </row>
    <row r="163" spans="2:11" s="145" customFormat="1" ht="12">
      <c r="B163" s="117" t="s">
        <v>296</v>
      </c>
      <c r="C163" s="43" t="s">
        <v>261</v>
      </c>
      <c r="D163" s="44" t="s">
        <v>215</v>
      </c>
      <c r="E163" s="96">
        <v>-3601755</v>
      </c>
      <c r="F163" s="96">
        <v>-26918594.239999998</v>
      </c>
      <c r="G163" s="96">
        <v>0</v>
      </c>
      <c r="H163" s="87">
        <f>SUM(E163:G163)</f>
        <v>-30520349.239999998</v>
      </c>
    </row>
    <row r="164" spans="2:11" s="145" customFormat="1" ht="12.75" thickBot="1">
      <c r="B164" s="117" t="s">
        <v>297</v>
      </c>
      <c r="C164" s="118" t="s">
        <v>269</v>
      </c>
      <c r="D164" s="146" t="s">
        <v>215</v>
      </c>
      <c r="E164" s="147">
        <v>0</v>
      </c>
      <c r="F164" s="147">
        <v>5527.45</v>
      </c>
      <c r="G164" s="147">
        <v>0</v>
      </c>
      <c r="H164" s="100">
        <f>SUM(E164:G164)</f>
        <v>5527.45</v>
      </c>
      <c r="I164" s="148"/>
      <c r="J164" s="148"/>
      <c r="K164" s="148"/>
    </row>
    <row r="165" spans="2:11" s="145" customFormat="1" ht="11.25">
      <c r="B165" s="149"/>
      <c r="C165" s="150"/>
      <c r="D165" s="151"/>
      <c r="E165" s="152"/>
      <c r="F165" s="152"/>
      <c r="G165" s="152"/>
      <c r="H165" s="153"/>
      <c r="I165" s="148"/>
      <c r="K165" s="148"/>
    </row>
    <row r="166" spans="2:11" s="145" customFormat="1" ht="19.5" customHeight="1">
      <c r="B166" s="154" t="s">
        <v>298</v>
      </c>
      <c r="C166" s="186" t="s">
        <v>299</v>
      </c>
      <c r="D166" s="186"/>
      <c r="E166" s="186"/>
      <c r="F166" s="155" t="s">
        <v>300</v>
      </c>
      <c r="G166" s="156"/>
      <c r="H166" s="157" t="s">
        <v>329</v>
      </c>
      <c r="J166" s="148"/>
      <c r="K166" s="148"/>
    </row>
    <row r="167" spans="2:11" s="145" customFormat="1" ht="10.5" customHeight="1">
      <c r="B167" s="158" t="s">
        <v>301</v>
      </c>
      <c r="C167" s="187" t="s">
        <v>302</v>
      </c>
      <c r="D167" s="187"/>
      <c r="E167" s="187"/>
      <c r="G167" s="158" t="s">
        <v>303</v>
      </c>
      <c r="H167" s="159" t="s">
        <v>302</v>
      </c>
      <c r="J167" s="148"/>
      <c r="K167" s="148"/>
    </row>
    <row r="168" spans="2:11" s="145" customFormat="1" ht="30" customHeight="1">
      <c r="B168" s="160"/>
      <c r="C168" s="160"/>
      <c r="D168" s="160"/>
      <c r="G168" s="160"/>
    </row>
    <row r="169" spans="2:11" s="145" customFormat="1" ht="22.5" customHeight="1">
      <c r="B169" s="161" t="s">
        <v>304</v>
      </c>
      <c r="C169" s="192" t="s">
        <v>305</v>
      </c>
      <c r="D169" s="192"/>
      <c r="E169" s="192"/>
      <c r="F169" s="192"/>
      <c r="G169" s="192"/>
      <c r="H169" s="192"/>
    </row>
    <row r="170" spans="2:11" s="145" customFormat="1" ht="9.75" customHeight="1">
      <c r="B170" s="148"/>
      <c r="C170" s="187" t="s">
        <v>306</v>
      </c>
      <c r="D170" s="187"/>
      <c r="E170" s="187"/>
      <c r="F170" s="187"/>
      <c r="G170" s="187"/>
      <c r="H170" s="187"/>
    </row>
    <row r="171" spans="2:11" s="145" customFormat="1" ht="18.75" customHeight="1">
      <c r="B171" s="162" t="s">
        <v>307</v>
      </c>
      <c r="C171" s="186" t="s">
        <v>324</v>
      </c>
      <c r="D171" s="186"/>
      <c r="E171" s="186"/>
      <c r="F171" s="163"/>
      <c r="G171" s="186" t="s">
        <v>325</v>
      </c>
      <c r="H171" s="186"/>
      <c r="I171" s="164"/>
      <c r="J171" s="164"/>
    </row>
    <row r="172" spans="2:11" s="165" customFormat="1">
      <c r="B172" s="162" t="s">
        <v>308</v>
      </c>
      <c r="C172" s="187" t="s">
        <v>309</v>
      </c>
      <c r="D172" s="187"/>
      <c r="E172" s="187"/>
      <c r="F172" s="166" t="s">
        <v>303</v>
      </c>
      <c r="G172" s="187" t="s">
        <v>302</v>
      </c>
      <c r="H172" s="187"/>
    </row>
    <row r="173" spans="2:11" s="3" customFormat="1">
      <c r="B173" s="154" t="s">
        <v>310</v>
      </c>
      <c r="C173" s="186" t="s">
        <v>326</v>
      </c>
      <c r="D173" s="186"/>
      <c r="E173" s="186"/>
      <c r="F173" s="186" t="s">
        <v>327</v>
      </c>
      <c r="G173" s="186"/>
      <c r="H173" s="157" t="s">
        <v>328</v>
      </c>
    </row>
    <row r="174" spans="2:11" s="3" customFormat="1">
      <c r="B174" s="158" t="s">
        <v>301</v>
      </c>
      <c r="C174" s="187" t="s">
        <v>309</v>
      </c>
      <c r="D174" s="187"/>
      <c r="E174" s="187"/>
      <c r="F174" s="187" t="s">
        <v>302</v>
      </c>
      <c r="G174" s="187"/>
      <c r="H174" s="158" t="s">
        <v>311</v>
      </c>
    </row>
    <row r="175" spans="2:11" s="3" customFormat="1">
      <c r="B175" s="160"/>
      <c r="C175" s="160"/>
      <c r="D175" s="160"/>
      <c r="E175" s="145"/>
      <c r="F175" s="145"/>
      <c r="G175" s="160"/>
      <c r="H175" s="160"/>
    </row>
    <row r="176" spans="2:11" s="3" customFormat="1" ht="14.25" customHeight="1">
      <c r="B176" s="167" t="s">
        <v>323</v>
      </c>
      <c r="C176" s="160"/>
      <c r="D176" s="160"/>
      <c r="E176" s="154"/>
      <c r="F176" s="168"/>
      <c r="G176" s="168"/>
      <c r="H176" s="168"/>
    </row>
    <row r="177" spans="1:11" s="3" customFormat="1" ht="14.25" customHeight="1">
      <c r="B177" s="167"/>
      <c r="C177" s="160"/>
      <c r="D177" s="160"/>
      <c r="E177" s="154"/>
      <c r="F177" s="168"/>
      <c r="G177" s="168"/>
      <c r="H177" s="168"/>
    </row>
    <row r="178" spans="1:11" s="3" customFormat="1" ht="13.5" hidden="1" customHeight="1" thickBot="1">
      <c r="B178" s="169"/>
      <c r="C178" s="169"/>
      <c r="D178" s="169"/>
      <c r="E178" s="169"/>
      <c r="F178" s="169"/>
      <c r="G178" s="165"/>
      <c r="H178" s="165"/>
    </row>
    <row r="179" spans="1:11" s="3" customFormat="1" ht="48.75" hidden="1" customHeight="1" thickTop="1" thickBot="1">
      <c r="B179" s="1"/>
      <c r="C179" s="188"/>
      <c r="D179" s="189"/>
      <c r="E179" s="189"/>
      <c r="F179" s="190" t="s">
        <v>312</v>
      </c>
      <c r="G179" s="190"/>
      <c r="H179" s="191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2" t="s">
        <v>313</v>
      </c>
      <c r="D181" s="183"/>
      <c r="E181" s="183"/>
      <c r="F181" s="184"/>
      <c r="G181" s="184"/>
      <c r="H181" s="185"/>
    </row>
    <row r="182" spans="1:11" s="3" customFormat="1" ht="15.75" hidden="1">
      <c r="A182"/>
      <c r="B182" s="1"/>
      <c r="C182" s="172" t="s">
        <v>314</v>
      </c>
      <c r="D182" s="173"/>
      <c r="E182" s="173"/>
      <c r="F182" s="174"/>
      <c r="G182" s="174"/>
      <c r="H182" s="175"/>
    </row>
    <row r="183" spans="1:11" s="3" customFormat="1" hidden="1">
      <c r="B183" s="1"/>
      <c r="C183" s="172" t="s">
        <v>315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316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317</v>
      </c>
      <c r="D185" s="173"/>
      <c r="E185" s="173"/>
      <c r="F185" s="176"/>
      <c r="G185" s="176"/>
      <c r="H185" s="177"/>
    </row>
    <row r="186" spans="1:11" s="3" customFormat="1" hidden="1">
      <c r="B186" s="1"/>
      <c r="C186" s="172" t="s">
        <v>318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319</v>
      </c>
      <c r="D187" s="173"/>
      <c r="E187" s="173"/>
      <c r="F187" s="174"/>
      <c r="G187" s="174"/>
      <c r="H187" s="175"/>
    </row>
    <row r="188" spans="1:11" s="3" customFormat="1" hidden="1">
      <c r="B188" s="1"/>
      <c r="C188" s="172" t="s">
        <v>320</v>
      </c>
      <c r="D188" s="173"/>
      <c r="E188" s="173"/>
      <c r="F188" s="176"/>
      <c r="G188" s="176"/>
      <c r="H188" s="177"/>
    </row>
    <row r="189" spans="1:11" s="3" customFormat="1" ht="15.75" hidden="1" thickBot="1">
      <c r="B189" s="1"/>
      <c r="C189" s="178" t="s">
        <v>321</v>
      </c>
      <c r="D189" s="179"/>
      <c r="E189" s="179"/>
      <c r="F189" s="180"/>
      <c r="G189" s="180"/>
      <c r="H189" s="181"/>
    </row>
    <row r="190" spans="1:11" s="3" customFormat="1" ht="4.5" hidden="1" customHeight="1" thickTop="1">
      <c r="B190" s="1"/>
      <c r="C190" s="170"/>
      <c r="D190" s="170"/>
      <c r="E190" s="170"/>
      <c r="F190" s="171"/>
      <c r="G190" s="171"/>
      <c r="H190" s="171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40:D42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8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'0503721'!TR_30200296437_2362007170</vt:lpstr>
      <vt:lpstr>'0503721'!TR_30200296437_2362007171</vt:lpstr>
      <vt:lpstr>'0503721'!TR_30200296437_2362007172</vt:lpstr>
      <vt:lpstr>'0503721'!TR_30200296447</vt:lpstr>
      <vt:lpstr>'0503721'!TR_30200296457_2362007198</vt:lpstr>
      <vt:lpstr>'0503721'!TR_30200296457_2362007200</vt:lpstr>
      <vt:lpstr>'0503721'!TR_30200296467</vt:lpstr>
      <vt:lpstr>'0503721'!TR_30200296477</vt:lpstr>
      <vt:lpstr>'0503721'!TR_30200296487</vt:lpstr>
      <vt:lpstr>'0503721'!TR_30200296497_2362007167</vt:lpstr>
      <vt:lpstr>'0503721'!TR_30200296507_2362007177</vt:lpstr>
      <vt:lpstr>'0503721'!TR_30200296507_2362007178</vt:lpstr>
      <vt:lpstr>'0503721'!TR_30200296517_2362007192</vt:lpstr>
      <vt:lpstr>'0503721'!TR_30200296517_2362007193</vt:lpstr>
      <vt:lpstr>'0503721'!TR_30200296527_2362007160</vt:lpstr>
      <vt:lpstr>'0503721'!TR_30200296527_2362007162</vt:lpstr>
      <vt:lpstr>'0503721'!TR_30200296537</vt:lpstr>
      <vt:lpstr>'0503721'!TR_30200296547_2362007180</vt:lpstr>
      <vt:lpstr>'0503721'!TR_30200296547_2362007182</vt:lpstr>
      <vt:lpstr>'0503721'!TR_30200296547_2362007183</vt:lpstr>
      <vt:lpstr>'0503721'!TR_30200296547_2362007184</vt:lpstr>
      <vt:lpstr>'0503721'!TR_30200296547_2362007185</vt:lpstr>
      <vt:lpstr>'0503721'!TR_30200296557</vt:lpstr>
      <vt:lpstr>'0503721'!TR_30200296567_2362007187</vt:lpstr>
      <vt:lpstr>'0503721'!TR_30200296577_2362007190</vt:lpstr>
      <vt:lpstr>'0503721'!TR_30200296587_2362007175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2024-03-20T07:05:55Z</cp:lastPrinted>
  <dcterms:created xsi:type="dcterms:W3CDTF">2024-03-07T08:54:38Z</dcterms:created>
  <dcterms:modified xsi:type="dcterms:W3CDTF">2024-03-20T07:05:56Z</dcterms:modified>
</cp:coreProperties>
</file>